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raujo\Desktop\Plantillas Informes Estadisticos\"/>
    </mc:Choice>
  </mc:AlternateContent>
  <xr:revisionPtr revIDLastSave="0" documentId="8_{3050E3D2-CB0B-4B2C-B1A1-92D50E6A4A48}" xr6:coauthVersionLast="47" xr6:coauthVersionMax="47" xr10:uidLastSave="{00000000-0000-0000-0000-000000000000}"/>
  <bookViews>
    <workbookView xWindow="20370" yWindow="-120" windowWidth="15600" windowHeight="11040" xr2:uid="{00000000-000D-0000-FFFF-FFFF00000000}"/>
  </bookViews>
  <sheets>
    <sheet name="Subsidios por género" sheetId="1" r:id="rId1"/>
    <sheet name="Cant. de subsidios x BTH" sheetId="2" r:id="rId2"/>
    <sheet name="Llamadas por mes" sheetId="3" r:id="rId3"/>
    <sheet name="Acumulados por subsidios" sheetId="4" r:id="rId4"/>
    <sheet name="Montos por programas" sheetId="5" r:id="rId5"/>
    <sheet name="Comercios activos" sheetId="6" r:id="rId6"/>
    <sheet name="Tarjetas activas por banco" sheetId="7" r:id="rId7"/>
    <sheet name="Operativos" sheetId="9" r:id="rId8"/>
    <sheet name="Tarjetas reemplazadas" sheetId="8" r:id="rId9"/>
  </sheets>
  <definedNames>
    <definedName name="_Hlk139881307" localSheetId="7">Operativos!$B$4</definedName>
    <definedName name="_Hlk148348821" localSheetId="3">'Acumulados por subsidios'!$F$5</definedName>
    <definedName name="_Hlk68604273" localSheetId="4">'Montos por programas'!$B$2</definedName>
    <definedName name="_Toc140222686" localSheetId="7">Operativos!$C$2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 l="1"/>
  <c r="M19" i="3"/>
  <c r="N19" i="3" s="1"/>
  <c r="M18" i="3"/>
  <c r="N18" i="3" s="1"/>
  <c r="M17" i="3"/>
  <c r="L17" i="3"/>
  <c r="K17" i="3"/>
  <c r="J17" i="3"/>
  <c r="I17" i="3"/>
  <c r="H17" i="3"/>
  <c r="G17" i="3"/>
  <c r="F17" i="3"/>
  <c r="E17" i="3"/>
  <c r="D17" i="3"/>
  <c r="C17" i="3"/>
  <c r="M13" i="3"/>
  <c r="N13" i="3" s="1"/>
  <c r="M12" i="3"/>
  <c r="N12" i="3" s="1"/>
  <c r="M11" i="3"/>
  <c r="L11" i="3"/>
  <c r="K11" i="3"/>
  <c r="J11" i="3"/>
  <c r="I11" i="3"/>
  <c r="H11" i="3"/>
  <c r="G11" i="3"/>
  <c r="F11" i="3"/>
  <c r="E11" i="3"/>
  <c r="D11" i="3"/>
  <c r="C11" i="3"/>
  <c r="M7" i="3"/>
  <c r="M6" i="3"/>
  <c r="L5" i="3"/>
  <c r="K5" i="3"/>
  <c r="J5" i="3"/>
  <c r="I5" i="3"/>
  <c r="H5" i="3"/>
  <c r="G5" i="3"/>
  <c r="F5" i="3"/>
  <c r="E5" i="3"/>
  <c r="D5" i="3"/>
  <c r="C5" i="3"/>
  <c r="M5" i="3" l="1"/>
  <c r="N7" i="3" s="1"/>
  <c r="N6" i="3" l="1"/>
  <c r="J24" i="7" l="1"/>
  <c r="H24" i="7"/>
  <c r="F24" i="7"/>
  <c r="D24" i="7"/>
  <c r="B24" i="7"/>
</calcChain>
</file>

<file path=xl/sharedStrings.xml><?xml version="1.0" encoding="utf-8"?>
<sst xmlns="http://schemas.openxmlformats.org/spreadsheetml/2006/main" count="199" uniqueCount="140">
  <si>
    <t>TOTAL</t>
  </si>
  <si>
    <t>BENEFICIARIOS ACTIVOS POR SUBSIDIOS</t>
  </si>
  <si>
    <t>BENEFICIARIOS</t>
  </si>
  <si>
    <t>CANTIDAD DE SUBSIDIOS RECIBIDOS</t>
  </si>
  <si>
    <t xml:space="preserve">CANTIDAD DE SUBSIDIOS POR BENEFICIARIOS </t>
  </si>
  <si>
    <t>Llamadas</t>
  </si>
  <si>
    <t>Total</t>
  </si>
  <si>
    <t>Porcentaje</t>
  </si>
  <si>
    <t>Entrantes</t>
  </si>
  <si>
    <t>Contestadas</t>
  </si>
  <si>
    <t>Abandonadas</t>
  </si>
  <si>
    <t>PROGRAMAS</t>
  </si>
  <si>
    <t>TOTAL POR MES</t>
  </si>
  <si>
    <t>ACUMULADOS OTORGADOS POR SUBSIDIOS</t>
  </si>
  <si>
    <t>SUPERATE</t>
  </si>
  <si>
    <t>INTRANT</t>
  </si>
  <si>
    <t>CONAPE</t>
  </si>
  <si>
    <t>MESCyT</t>
  </si>
  <si>
    <t>ARMADA</t>
  </si>
  <si>
    <t>MONTOS OTORGADOS POR PROGRAMA</t>
  </si>
  <si>
    <t>TIPO DE PROVEEDOR</t>
  </si>
  <si>
    <t>CANTIDAD POR TIPO</t>
  </si>
  <si>
    <t>ENVASADORAS</t>
  </si>
  <si>
    <t>GASOLINERAS</t>
  </si>
  <si>
    <t>COLMADOS</t>
  </si>
  <si>
    <t>UNIVERSITARIOS</t>
  </si>
  <si>
    <t>ESTAFETAS BONOLUZ</t>
  </si>
  <si>
    <t>FERRETERIAS</t>
  </si>
  <si>
    <t>ASOCIACION LA NACIONAL DE A Y P</t>
  </si>
  <si>
    <t>ASOCIACION CIBAO DE A Y P</t>
  </si>
  <si>
    <t>PROVINCIA</t>
  </si>
  <si>
    <t>BTH</t>
  </si>
  <si>
    <t>AZUA</t>
  </si>
  <si>
    <t>DAJABON</t>
  </si>
  <si>
    <t>DISTRITO NACIONAL</t>
  </si>
  <si>
    <t>DUARTE</t>
  </si>
  <si>
    <t>BAHORUCO</t>
  </si>
  <si>
    <t>ELIAS PIÑA</t>
  </si>
  <si>
    <t>EL SEIBO</t>
  </si>
  <si>
    <t>LA VEGA</t>
  </si>
  <si>
    <t>BARAHONA</t>
  </si>
  <si>
    <t>ESPAILLAT</t>
  </si>
  <si>
    <t>LA ALTAGRACIA</t>
  </si>
  <si>
    <t>INDEPENDENCIA</t>
  </si>
  <si>
    <t>MARIA TRINIDAD SANCHEZ</t>
  </si>
  <si>
    <t>LA ROMANA</t>
  </si>
  <si>
    <t>PEDERNALES</t>
  </si>
  <si>
    <t>PERAVIA</t>
  </si>
  <si>
    <t>SAN PEDRO DE MACORIS</t>
  </si>
  <si>
    <t>SANTO DOMINGO</t>
  </si>
  <si>
    <t>PUERTO PLATA</t>
  </si>
  <si>
    <t>SANTIAGO RODRIGUEZ</t>
  </si>
  <si>
    <t>SANTIAGO</t>
  </si>
  <si>
    <t>SAMANA</t>
  </si>
  <si>
    <t>VALVERDE</t>
  </si>
  <si>
    <t>MONSEÑOR NOUEL</t>
  </si>
  <si>
    <t>SAN CRISTOBAL</t>
  </si>
  <si>
    <t>SAN JUAN</t>
  </si>
  <si>
    <t>HATO MAYOR</t>
  </si>
  <si>
    <t>SAN JOSE DE OCOA</t>
  </si>
  <si>
    <t>SAN JUAN DE LA MAGUANA</t>
  </si>
  <si>
    <t xml:space="preserve">MONTE PLATA </t>
  </si>
  <si>
    <t>MONTECRISTI</t>
  </si>
  <si>
    <t>HERMANAS MIRABAL</t>
  </si>
  <si>
    <t xml:space="preserve">SANCHEZ RAMIREZ </t>
  </si>
  <si>
    <t>BANRESERVAS CHIP</t>
  </si>
  <si>
    <t xml:space="preserve">LLAMADAS CONTESTADAS POR HORAS EN RELACIÓN A LAS LLAMADAS RECIBIDAS EN EL SERVICIO DEL CALL CENTER </t>
  </si>
  <si>
    <t>CANTIDAD DE COMERCIOS ACTIVOS EN LA RED DE ABASTECIMIENTO SOCIAL  SEGÚN SU TIPO</t>
  </si>
  <si>
    <t xml:space="preserve">TARJETAS REEMPLAZADAS </t>
  </si>
  <si>
    <t>ACAP</t>
  </si>
  <si>
    <t>ALNAP</t>
  </si>
  <si>
    <t>Mes</t>
  </si>
  <si>
    <t>Fecha</t>
  </si>
  <si>
    <t>Localidad</t>
  </si>
  <si>
    <t>Nombre y tipo de Operativo, y Programa</t>
  </si>
  <si>
    <t>TOTALES</t>
  </si>
  <si>
    <t>REEMPLAZO Y ENTREGAS DE TARJETAS VÍA OPERATIVOS</t>
  </si>
  <si>
    <t>TOTAL_BTH</t>
  </si>
  <si>
    <t>CANTIDAD_SUBSIDIO</t>
  </si>
  <si>
    <t>FEMENINO</t>
  </si>
  <si>
    <t>9311 SUPLEMENTO ALIMENTICIO - ENVEJECIENTES</t>
  </si>
  <si>
    <t>9312 INCENTIVO A LA POLICIA PREVENTIVA</t>
  </si>
  <si>
    <t>9314 INCENTIVO A LA EDUCACION SUPERIOR</t>
  </si>
  <si>
    <t>9315 BONOGAS CHOFER</t>
  </si>
  <si>
    <t>9316 BONOLUZ</t>
  </si>
  <si>
    <t>9317 BONO ESCOLAR ESTUDIANDO PROGRESO</t>
  </si>
  <si>
    <t>9318 BONOGAS HOGAR</t>
  </si>
  <si>
    <t>9319 MOTOBEN</t>
  </si>
  <si>
    <t>9324 OPORTUNIDAD 14/24</t>
  </si>
  <si>
    <t>9399 ALIMENTATE</t>
  </si>
  <si>
    <t>9405 INCENTIVO A LA  ASISTENCIA ESCOLAR</t>
  </si>
  <si>
    <t>9901 INCENTIVO A LA MARINA DE GUERRA</t>
  </si>
  <si>
    <t>MASCULINO</t>
  </si>
  <si>
    <t>Total general</t>
  </si>
  <si>
    <t>BANRESERVAS LOTE 2</t>
  </si>
  <si>
    <t>BANRESERVAS LOTE 1</t>
  </si>
  <si>
    <r>
      <rPr>
        <sz val="16"/>
        <rFont val="Calibri"/>
        <family val="2"/>
        <scheme val="minor"/>
      </rPr>
      <t>Targetas activadas por banco</t>
    </r>
    <r>
      <rPr>
        <sz val="11"/>
        <rFont val="Calibri"/>
        <family val="2"/>
        <scheme val="minor"/>
      </rPr>
      <t xml:space="preserve"> </t>
    </r>
  </si>
  <si>
    <t>Programas</t>
  </si>
  <si>
    <t xml:space="preserve"> JULIO</t>
  </si>
  <si>
    <t xml:space="preserve"> AGOSTO</t>
  </si>
  <si>
    <t xml:space="preserve"> SEPTIEMBRE </t>
  </si>
  <si>
    <t xml:space="preserve"> Total </t>
  </si>
  <si>
    <t xml:space="preserve"> ALIMÉNTATE (PCP) </t>
  </si>
  <si>
    <t xml:space="preserve"> APRENDE (ILAE) </t>
  </si>
  <si>
    <t xml:space="preserve"> AVANZA (BEEP) </t>
  </si>
  <si>
    <t xml:space="preserve"> BONO GAS CHOFER (BGC) </t>
  </si>
  <si>
    <t xml:space="preserve"> BONO GAS HOGAR (BGH) </t>
  </si>
  <si>
    <t xml:space="preserve"> BONOLUZ (BL) </t>
  </si>
  <si>
    <t xml:space="preserve"> ENVEJECIENTES SUBSIDIO ALIMENTOS </t>
  </si>
  <si>
    <t xml:space="preserve"> INCENTIVO A LA EDUCACION SUPERIOR (IES)</t>
  </si>
  <si>
    <t xml:space="preserve"> MOTOBEN </t>
  </si>
  <si>
    <t xml:space="preserve"> OPORTUNIDAD 14/24 </t>
  </si>
  <si>
    <t xml:space="preserve"> PROGRAMA DE INCENTIVO A LOS ALISTADOS ARMADA DE LA REPUBLICA DOMINICANA (PIAARD) </t>
  </si>
  <si>
    <t>Julio</t>
  </si>
  <si>
    <t>Agosto</t>
  </si>
  <si>
    <t>Septiembre</t>
  </si>
  <si>
    <t>GABINETE</t>
  </si>
  <si>
    <t>TOTAL, RD$</t>
  </si>
  <si>
    <t>MONTOS </t>
  </si>
  <si>
    <t>Resultados Obtenidos</t>
  </si>
  <si>
    <t>Periodo Julio-Septiembre,2023</t>
  </si>
  <si>
    <t xml:space="preserve">Programa </t>
  </si>
  <si>
    <t xml:space="preserve">Tarjetas Reemplazadas </t>
  </si>
  <si>
    <t>Tarjetas Entregadas</t>
  </si>
  <si>
    <t>Total Entregadas</t>
  </si>
  <si>
    <t>Julio, 2023</t>
  </si>
  <si>
    <t>Supérate</t>
  </si>
  <si>
    <t>BAYAHIBE</t>
  </si>
  <si>
    <t>Nuevos Beneficiarios</t>
  </si>
  <si>
    <t>La Armada</t>
  </si>
  <si>
    <t>SANTO DOMINGO ESTE</t>
  </si>
  <si>
    <t>08 agosto al 08 de septiembre, 2023</t>
  </si>
  <si>
    <t>Región Sur, el Gran Santo Domingo, Espaillat, María T. Sanchez Puerto Plata</t>
  </si>
  <si>
    <t>Cambio de tarjetas de banda a Chips, programa Supérate</t>
  </si>
  <si>
    <t>13 al 23 septiembre, 2023</t>
  </si>
  <si>
    <t>Peravia, Puerto Plata, Dajabón, María Trinidad Sanchez, Elías Piña, Samaná, San José de Ocoa, Santiago, Espaillat, San Juan, Santo Domingo Oeste, Este, Distrito Nacional</t>
  </si>
  <si>
    <t xml:space="preserve">TARGETAS REEMPLAZADAS ACTIVAS </t>
  </si>
  <si>
    <t>Banreservas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</si>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</sst>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entury Gothic"/>
      <family val="2"/>
    </font>
    <font>
      <sz val="11"/>
      <color rgb="FF000000"/>
      <name val="Century Gothic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entury Gothic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entury Gothic"/>
      <family val="2"/>
    </font>
    <font>
      <sz val="12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entury Gothic"/>
      <family val="2"/>
    </font>
    <font>
      <sz val="14"/>
      <color rgb="FF021730"/>
      <name val="Century Gothic"/>
      <family val="2"/>
    </font>
    <font>
      <sz val="18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1" applyNumberFormat="1" applyFont="1" applyFill="1" applyBorder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4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9" fontId="0" fillId="0" borderId="0" xfId="2" applyFont="1"/>
    <xf numFmtId="2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/>
    </xf>
    <xf numFmtId="164" fontId="0" fillId="0" borderId="0" xfId="0" applyNumberFormat="1"/>
    <xf numFmtId="0" fontId="16" fillId="0" borderId="0" xfId="0" applyFont="1"/>
    <xf numFmtId="3" fontId="0" fillId="0" borderId="0" xfId="0" applyNumberFormat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6" fillId="0" borderId="0" xfId="0" applyFont="1" applyFill="1" applyBorder="1" applyAlignment="1">
      <alignment horizontal="center"/>
    </xf>
    <xf numFmtId="18" fontId="2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0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="70" zoomScaleNormal="70" workbookViewId="0">
      <selection activeCell="B30" sqref="A4:B30"/>
    </sheetView>
  </sheetViews>
  <sheetFormatPr baseColWidth="10" defaultRowHeight="15" x14ac:dyDescent="0.25"/>
  <cols>
    <col min="1" max="1" width="51.7109375" customWidth="1"/>
    <col min="2" max="2" width="53.28515625" customWidth="1"/>
    <col min="3" max="3" width="21.5703125" bestFit="1" customWidth="1"/>
    <col min="4" max="4" width="9.140625" bestFit="1" customWidth="1"/>
    <col min="5" max="5" width="23.42578125" bestFit="1" customWidth="1"/>
  </cols>
  <sheetData>
    <row r="1" spans="1:5" x14ac:dyDescent="0.25">
      <c r="B1" s="7"/>
      <c r="C1" s="7"/>
      <c r="D1" s="7"/>
      <c r="E1" s="7"/>
    </row>
    <row r="2" spans="1:5" ht="16.5" x14ac:dyDescent="0.25">
      <c r="A2" s="45" t="s">
        <v>1</v>
      </c>
      <c r="B2" s="45"/>
      <c r="C2" s="8"/>
      <c r="D2" s="8"/>
      <c r="E2" s="8"/>
    </row>
    <row r="3" spans="1:5" ht="16.5" x14ac:dyDescent="0.25">
      <c r="B3" s="8"/>
      <c r="C3" s="8"/>
      <c r="D3" s="8"/>
    </row>
    <row r="4" spans="1:5" ht="16.5" x14ac:dyDescent="0.25">
      <c r="A4" s="89" t="s">
        <v>79</v>
      </c>
      <c r="B4" s="78">
        <v>2168111</v>
      </c>
      <c r="C4" s="45"/>
      <c r="D4" s="45"/>
      <c r="E4" s="9"/>
    </row>
    <row r="5" spans="1:5" ht="16.5" x14ac:dyDescent="0.25">
      <c r="A5" s="90" t="s">
        <v>80</v>
      </c>
      <c r="B5" s="82">
        <v>36549</v>
      </c>
      <c r="C5" s="2"/>
      <c r="D5" s="2"/>
      <c r="E5" s="3"/>
    </row>
    <row r="6" spans="1:5" ht="16.5" x14ac:dyDescent="0.25">
      <c r="A6" s="90" t="s">
        <v>81</v>
      </c>
      <c r="B6" s="82">
        <v>0</v>
      </c>
      <c r="C6" s="2"/>
      <c r="D6" s="3"/>
      <c r="E6" s="3"/>
    </row>
    <row r="7" spans="1:5" ht="16.5" x14ac:dyDescent="0.25">
      <c r="A7" s="90" t="s">
        <v>82</v>
      </c>
      <c r="B7" s="82">
        <v>18723</v>
      </c>
      <c r="C7" s="2"/>
      <c r="D7" s="3"/>
      <c r="E7" s="3"/>
    </row>
    <row r="8" spans="1:5" ht="16.5" x14ac:dyDescent="0.25">
      <c r="A8" s="90" t="s">
        <v>83</v>
      </c>
      <c r="B8" s="82">
        <v>91</v>
      </c>
      <c r="C8" s="2"/>
      <c r="D8" s="3"/>
      <c r="E8" s="3"/>
    </row>
    <row r="9" spans="1:5" ht="16.5" x14ac:dyDescent="0.25">
      <c r="A9" s="90" t="s">
        <v>84</v>
      </c>
      <c r="B9" s="82">
        <v>364183</v>
      </c>
      <c r="C9" s="2"/>
      <c r="D9" s="3"/>
      <c r="E9" s="3"/>
    </row>
    <row r="10" spans="1:5" ht="16.5" x14ac:dyDescent="0.25">
      <c r="A10" s="90" t="s">
        <v>85</v>
      </c>
      <c r="B10" s="82">
        <v>0</v>
      </c>
      <c r="C10" s="2"/>
      <c r="D10" s="3"/>
      <c r="E10" s="3"/>
    </row>
    <row r="11" spans="1:5" ht="16.5" x14ac:dyDescent="0.25">
      <c r="A11" s="90" t="s">
        <v>86</v>
      </c>
      <c r="B11" s="82">
        <v>804502</v>
      </c>
      <c r="C11" s="2"/>
      <c r="D11" s="3"/>
      <c r="E11" s="3"/>
    </row>
    <row r="12" spans="1:5" ht="16.5" x14ac:dyDescent="0.25">
      <c r="A12" s="90" t="s">
        <v>87</v>
      </c>
      <c r="B12" s="82">
        <v>29</v>
      </c>
      <c r="C12" s="2"/>
      <c r="D12" s="3"/>
      <c r="E12" s="3"/>
    </row>
    <row r="13" spans="1:5" ht="16.5" x14ac:dyDescent="0.25">
      <c r="A13" s="90" t="s">
        <v>88</v>
      </c>
      <c r="B13" s="82">
        <v>487</v>
      </c>
      <c r="C13" s="2"/>
      <c r="D13" s="3"/>
      <c r="E13" s="3"/>
    </row>
    <row r="14" spans="1:5" ht="16.5" x14ac:dyDescent="0.25">
      <c r="A14" s="90" t="s">
        <v>89</v>
      </c>
      <c r="B14" s="82">
        <v>942749</v>
      </c>
      <c r="C14" s="2"/>
      <c r="D14" s="3"/>
      <c r="E14" s="3"/>
    </row>
    <row r="15" spans="1:5" ht="16.5" x14ac:dyDescent="0.25">
      <c r="A15" s="90" t="s">
        <v>90</v>
      </c>
      <c r="B15" s="82">
        <v>0</v>
      </c>
      <c r="C15" s="2"/>
      <c r="D15" s="4"/>
      <c r="E15" s="3"/>
    </row>
    <row r="16" spans="1:5" ht="16.5" x14ac:dyDescent="0.25">
      <c r="A16" s="90" t="s">
        <v>91</v>
      </c>
      <c r="B16" s="82">
        <v>798</v>
      </c>
      <c r="C16" s="2"/>
      <c r="D16" s="4"/>
      <c r="E16" s="3"/>
    </row>
    <row r="17" spans="1:5" x14ac:dyDescent="0.25">
      <c r="A17" s="89" t="s">
        <v>92</v>
      </c>
      <c r="B17" s="78">
        <v>1194348</v>
      </c>
      <c r="C17" s="5"/>
      <c r="D17" s="5"/>
      <c r="E17" s="5"/>
    </row>
    <row r="18" spans="1:5" x14ac:dyDescent="0.25">
      <c r="A18" s="90" t="s">
        <v>80</v>
      </c>
      <c r="B18" s="82">
        <v>16455</v>
      </c>
      <c r="C18" s="26"/>
      <c r="D18" s="26"/>
      <c r="E18" s="26"/>
    </row>
    <row r="19" spans="1:5" x14ac:dyDescent="0.25">
      <c r="A19" s="90" t="s">
        <v>81</v>
      </c>
      <c r="B19" s="82">
        <v>0</v>
      </c>
    </row>
    <row r="20" spans="1:5" x14ac:dyDescent="0.25">
      <c r="A20" s="90" t="s">
        <v>82</v>
      </c>
      <c r="B20" s="82">
        <v>7248</v>
      </c>
    </row>
    <row r="21" spans="1:5" x14ac:dyDescent="0.25">
      <c r="A21" s="90" t="s">
        <v>83</v>
      </c>
      <c r="B21" s="82">
        <v>10440</v>
      </c>
    </row>
    <row r="22" spans="1:5" x14ac:dyDescent="0.25">
      <c r="A22" s="90" t="s">
        <v>84</v>
      </c>
      <c r="B22" s="82">
        <v>146194</v>
      </c>
    </row>
    <row r="23" spans="1:5" x14ac:dyDescent="0.25">
      <c r="A23" s="90" t="s">
        <v>85</v>
      </c>
      <c r="B23" s="82">
        <v>0</v>
      </c>
    </row>
    <row r="24" spans="1:5" x14ac:dyDescent="0.25">
      <c r="A24" s="90" t="s">
        <v>86</v>
      </c>
      <c r="B24" s="82">
        <v>456425</v>
      </c>
    </row>
    <row r="25" spans="1:5" x14ac:dyDescent="0.25">
      <c r="A25" s="90" t="s">
        <v>87</v>
      </c>
      <c r="B25" s="82">
        <v>2520</v>
      </c>
    </row>
    <row r="26" spans="1:5" x14ac:dyDescent="0.25">
      <c r="A26" s="90" t="s">
        <v>88</v>
      </c>
      <c r="B26" s="82">
        <v>112</v>
      </c>
    </row>
    <row r="27" spans="1:5" x14ac:dyDescent="0.25">
      <c r="A27" s="90" t="s">
        <v>89</v>
      </c>
      <c r="B27" s="82">
        <v>551904</v>
      </c>
    </row>
    <row r="28" spans="1:5" x14ac:dyDescent="0.25">
      <c r="A28" s="90" t="s">
        <v>90</v>
      </c>
      <c r="B28" s="82">
        <v>0</v>
      </c>
    </row>
    <row r="29" spans="1:5" x14ac:dyDescent="0.25">
      <c r="A29" s="90" t="s">
        <v>91</v>
      </c>
      <c r="B29" s="82">
        <v>3050</v>
      </c>
    </row>
    <row r="30" spans="1:5" x14ac:dyDescent="0.25">
      <c r="A30" s="89" t="s">
        <v>93</v>
      </c>
      <c r="B30" s="78">
        <v>3362459</v>
      </c>
    </row>
  </sheetData>
  <mergeCells count="2">
    <mergeCell ref="C4:D4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1"/>
  <sheetViews>
    <sheetView workbookViewId="0">
      <selection activeCell="C11" sqref="B5:C11"/>
    </sheetView>
  </sheetViews>
  <sheetFormatPr baseColWidth="10" defaultRowHeight="15" x14ac:dyDescent="0.25"/>
  <cols>
    <col min="2" max="2" width="16.85546875" bestFit="1" customWidth="1"/>
    <col min="3" max="3" width="51.7109375" customWidth="1"/>
  </cols>
  <sheetData>
    <row r="3" spans="2:5" ht="16.5" x14ac:dyDescent="0.3">
      <c r="B3" s="46" t="s">
        <v>4</v>
      </c>
      <c r="C3" s="46"/>
      <c r="D3" s="1"/>
      <c r="E3" s="1"/>
    </row>
    <row r="4" spans="2:5" ht="15.75" x14ac:dyDescent="0.25">
      <c r="B4" s="6" t="s">
        <v>2</v>
      </c>
      <c r="C4" s="6" t="s">
        <v>3</v>
      </c>
    </row>
    <row r="5" spans="2:5" x14ac:dyDescent="0.25">
      <c r="B5" s="86" t="s">
        <v>77</v>
      </c>
      <c r="C5" s="86" t="s">
        <v>78</v>
      </c>
    </row>
    <row r="6" spans="2:5" x14ac:dyDescent="0.25">
      <c r="B6" s="87">
        <v>300805</v>
      </c>
      <c r="C6" s="88">
        <v>1</v>
      </c>
    </row>
    <row r="7" spans="2:5" x14ac:dyDescent="0.25">
      <c r="B7" s="87">
        <v>769669</v>
      </c>
      <c r="C7" s="88">
        <v>2</v>
      </c>
    </row>
    <row r="8" spans="2:5" x14ac:dyDescent="0.25">
      <c r="B8" s="87">
        <v>469775</v>
      </c>
      <c r="C8" s="88">
        <v>3</v>
      </c>
    </row>
    <row r="9" spans="2:5" x14ac:dyDescent="0.25">
      <c r="B9" s="87">
        <v>28068</v>
      </c>
      <c r="C9" s="88">
        <v>4</v>
      </c>
    </row>
    <row r="10" spans="2:5" x14ac:dyDescent="0.25">
      <c r="B10" s="87">
        <v>139</v>
      </c>
      <c r="C10" s="88">
        <v>5</v>
      </c>
    </row>
    <row r="11" spans="2:5" x14ac:dyDescent="0.25">
      <c r="B11" s="87">
        <v>4</v>
      </c>
      <c r="C11" s="88">
        <v>6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0"/>
  <sheetViews>
    <sheetView zoomScale="85" zoomScaleNormal="85" workbookViewId="0">
      <selection activeCell="N19" sqref="B4:N19"/>
    </sheetView>
  </sheetViews>
  <sheetFormatPr baseColWidth="10" defaultRowHeight="15" x14ac:dyDescent="0.25"/>
  <cols>
    <col min="2" max="2" width="13" bestFit="1" customWidth="1"/>
  </cols>
  <sheetData>
    <row r="1" spans="2:14" ht="18" x14ac:dyDescent="0.25">
      <c r="B1" s="42" t="s">
        <v>66</v>
      </c>
    </row>
    <row r="3" spans="2:14" x14ac:dyDescent="0.25">
      <c r="B3" s="13" t="s">
        <v>113</v>
      </c>
    </row>
    <row r="4" spans="2:14" ht="15.75" x14ac:dyDescent="0.25">
      <c r="B4" s="75" t="s">
        <v>5</v>
      </c>
      <c r="C4" s="76">
        <v>0.33333333333333331</v>
      </c>
      <c r="D4" s="76">
        <v>0.375</v>
      </c>
      <c r="E4" s="76">
        <v>0.41666666666666669</v>
      </c>
      <c r="F4" s="76">
        <v>0.45833333333333331</v>
      </c>
      <c r="G4" s="76">
        <v>0.5</v>
      </c>
      <c r="H4" s="76">
        <v>0.54166666666666663</v>
      </c>
      <c r="I4" s="76">
        <v>0.58333333333333337</v>
      </c>
      <c r="J4" s="76">
        <v>0.625</v>
      </c>
      <c r="K4" s="76">
        <v>0.66666666666666663</v>
      </c>
      <c r="L4" s="76">
        <v>0.70833333333333337</v>
      </c>
      <c r="M4" s="77" t="s">
        <v>6</v>
      </c>
      <c r="N4" s="78" t="s">
        <v>7</v>
      </c>
    </row>
    <row r="5" spans="2:14" x14ac:dyDescent="0.25">
      <c r="B5" s="77" t="s">
        <v>8</v>
      </c>
      <c r="C5" s="79">
        <f t="shared" ref="C5:L5" si="0">SUM(C7+C6)</f>
        <v>4912</v>
      </c>
      <c r="D5" s="79">
        <f t="shared" si="0"/>
        <v>7955</v>
      </c>
      <c r="E5" s="79">
        <f t="shared" si="0"/>
        <v>9225</v>
      </c>
      <c r="F5" s="79">
        <f t="shared" si="0"/>
        <v>8545</v>
      </c>
      <c r="G5" s="79">
        <f t="shared" si="0"/>
        <v>6028</v>
      </c>
      <c r="H5" s="79">
        <f t="shared" si="0"/>
        <v>5878</v>
      </c>
      <c r="I5" s="79">
        <f t="shared" si="0"/>
        <v>7122</v>
      </c>
      <c r="J5" s="79">
        <f t="shared" si="0"/>
        <v>6715</v>
      </c>
      <c r="K5" s="79">
        <f t="shared" si="0"/>
        <v>4193</v>
      </c>
      <c r="L5" s="79">
        <f t="shared" si="0"/>
        <v>34</v>
      </c>
      <c r="M5" s="79">
        <f>SUM(M6,M7)</f>
        <v>60607</v>
      </c>
      <c r="N5" s="80">
        <v>1</v>
      </c>
    </row>
    <row r="6" spans="2:14" x14ac:dyDescent="0.25">
      <c r="B6" s="77" t="s">
        <v>9</v>
      </c>
      <c r="C6" s="79">
        <v>2863</v>
      </c>
      <c r="D6" s="79">
        <v>2928</v>
      </c>
      <c r="E6" s="79">
        <v>2842</v>
      </c>
      <c r="F6" s="79">
        <v>2645</v>
      </c>
      <c r="G6" s="79">
        <v>1799</v>
      </c>
      <c r="H6" s="79">
        <v>1663</v>
      </c>
      <c r="I6" s="79">
        <v>2725</v>
      </c>
      <c r="J6" s="79">
        <v>2929</v>
      </c>
      <c r="K6" s="79">
        <v>2851</v>
      </c>
      <c r="L6" s="79">
        <v>34</v>
      </c>
      <c r="M6" s="79">
        <f>SUM(C6:L6)</f>
        <v>23279</v>
      </c>
      <c r="N6" s="80">
        <f>M6/M5</f>
        <v>0.38409754648802946</v>
      </c>
    </row>
    <row r="7" spans="2:14" x14ac:dyDescent="0.25">
      <c r="B7" s="77" t="s">
        <v>10</v>
      </c>
      <c r="C7" s="79">
        <v>2049</v>
      </c>
      <c r="D7" s="79">
        <v>5027</v>
      </c>
      <c r="E7" s="79">
        <v>6383</v>
      </c>
      <c r="F7" s="79">
        <v>5900</v>
      </c>
      <c r="G7" s="79">
        <v>4229</v>
      </c>
      <c r="H7" s="79">
        <v>4215</v>
      </c>
      <c r="I7" s="79">
        <v>4397</v>
      </c>
      <c r="J7" s="79">
        <v>3786</v>
      </c>
      <c r="K7" s="79">
        <v>1342</v>
      </c>
      <c r="L7" s="79">
        <v>0</v>
      </c>
      <c r="M7" s="79">
        <f>SUM(C7:L7)</f>
        <v>37328</v>
      </c>
      <c r="N7" s="80">
        <f>M7/M5</f>
        <v>0.61590245351197059</v>
      </c>
    </row>
    <row r="8" spans="2:14" x14ac:dyDescent="0.25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2:14" x14ac:dyDescent="0.25">
      <c r="B9" s="81" t="s">
        <v>114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ht="15.75" x14ac:dyDescent="0.25">
      <c r="B10" s="75" t="s">
        <v>5</v>
      </c>
      <c r="C10" s="76">
        <v>0.33333333333333331</v>
      </c>
      <c r="D10" s="76">
        <v>0.375</v>
      </c>
      <c r="E10" s="76">
        <v>0.41666666666666669</v>
      </c>
      <c r="F10" s="76">
        <v>0.45833333333333331</v>
      </c>
      <c r="G10" s="76">
        <v>0.5</v>
      </c>
      <c r="H10" s="76">
        <v>0.54166666666666663</v>
      </c>
      <c r="I10" s="76">
        <v>0.58333333333333337</v>
      </c>
      <c r="J10" s="76">
        <v>0.625</v>
      </c>
      <c r="K10" s="76">
        <v>0.66666666666666663</v>
      </c>
      <c r="L10" s="76">
        <v>0.70833333333333337</v>
      </c>
      <c r="M10" s="77" t="s">
        <v>6</v>
      </c>
      <c r="N10" s="78" t="s">
        <v>7</v>
      </c>
    </row>
    <row r="11" spans="2:14" x14ac:dyDescent="0.25">
      <c r="B11" s="77" t="s">
        <v>8</v>
      </c>
      <c r="C11" s="79">
        <f t="shared" ref="C11:L11" si="1">SUM(C13+C12)</f>
        <v>5812</v>
      </c>
      <c r="D11" s="79">
        <f t="shared" si="1"/>
        <v>8875</v>
      </c>
      <c r="E11" s="79">
        <f t="shared" si="1"/>
        <v>9643</v>
      </c>
      <c r="F11" s="79">
        <f t="shared" si="1"/>
        <v>9098</v>
      </c>
      <c r="G11" s="79">
        <f t="shared" si="1"/>
        <v>6496</v>
      </c>
      <c r="H11" s="79">
        <f t="shared" si="1"/>
        <v>6257</v>
      </c>
      <c r="I11" s="79">
        <f t="shared" si="1"/>
        <v>7416</v>
      </c>
      <c r="J11" s="79">
        <f t="shared" si="1"/>
        <v>6853</v>
      </c>
      <c r="K11" s="79">
        <f t="shared" si="1"/>
        <v>4116</v>
      </c>
      <c r="L11" s="79">
        <f t="shared" si="1"/>
        <v>25</v>
      </c>
      <c r="M11" s="79">
        <f>SUM(M12,M13)</f>
        <v>64591</v>
      </c>
      <c r="N11" s="80">
        <v>1</v>
      </c>
    </row>
    <row r="12" spans="2:14" x14ac:dyDescent="0.25">
      <c r="B12" s="77" t="s">
        <v>9</v>
      </c>
      <c r="C12" s="79">
        <v>2822</v>
      </c>
      <c r="D12" s="79">
        <v>2764</v>
      </c>
      <c r="E12" s="79">
        <v>2568</v>
      </c>
      <c r="F12" s="79">
        <v>2505</v>
      </c>
      <c r="G12" s="79">
        <v>1539</v>
      </c>
      <c r="H12" s="79">
        <v>1378</v>
      </c>
      <c r="I12" s="79">
        <v>2196</v>
      </c>
      <c r="J12" s="79">
        <v>2131</v>
      </c>
      <c r="K12" s="79">
        <v>2176</v>
      </c>
      <c r="L12" s="79">
        <v>25</v>
      </c>
      <c r="M12" s="79">
        <f>SUM(C12:L12)</f>
        <v>20104</v>
      </c>
      <c r="N12" s="80">
        <f>M12/M11</f>
        <v>0.31125079345419643</v>
      </c>
    </row>
    <row r="13" spans="2:14" x14ac:dyDescent="0.25">
      <c r="B13" s="77" t="s">
        <v>10</v>
      </c>
      <c r="C13" s="79">
        <v>2990</v>
      </c>
      <c r="D13" s="79">
        <v>6111</v>
      </c>
      <c r="E13" s="79">
        <v>7075</v>
      </c>
      <c r="F13" s="79">
        <v>6593</v>
      </c>
      <c r="G13" s="79">
        <v>4957</v>
      </c>
      <c r="H13" s="79">
        <v>4879</v>
      </c>
      <c r="I13" s="79">
        <v>5220</v>
      </c>
      <c r="J13" s="79">
        <v>4722</v>
      </c>
      <c r="K13" s="79">
        <v>1940</v>
      </c>
      <c r="L13" s="79">
        <v>0</v>
      </c>
      <c r="M13" s="79">
        <f>SUM(C13:L13)</f>
        <v>44487</v>
      </c>
      <c r="N13" s="80">
        <f>M13/M11</f>
        <v>0.68874920654580363</v>
      </c>
    </row>
    <row r="14" spans="2:14" x14ac:dyDescent="0.25">
      <c r="B14" s="8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85"/>
    </row>
    <row r="15" spans="2:14" x14ac:dyDescent="0.25">
      <c r="B15" s="81" t="s">
        <v>115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2:14" ht="15.75" x14ac:dyDescent="0.25">
      <c r="B16" s="75" t="s">
        <v>5</v>
      </c>
      <c r="C16" s="76">
        <v>0.33333333333333331</v>
      </c>
      <c r="D16" s="76">
        <v>0.375</v>
      </c>
      <c r="E16" s="76">
        <v>0.41666666666666669</v>
      </c>
      <c r="F16" s="76">
        <v>0.45833333333333331</v>
      </c>
      <c r="G16" s="76">
        <v>0.5</v>
      </c>
      <c r="H16" s="76">
        <v>0.54166666666666663</v>
      </c>
      <c r="I16" s="76">
        <v>0.58333333333333337</v>
      </c>
      <c r="J16" s="76">
        <v>0.625</v>
      </c>
      <c r="K16" s="76">
        <v>0.66666666666666663</v>
      </c>
      <c r="L16" s="76">
        <v>0.70833333333333337</v>
      </c>
      <c r="M16" s="77" t="s">
        <v>6</v>
      </c>
      <c r="N16" s="78" t="s">
        <v>7</v>
      </c>
    </row>
    <row r="17" spans="2:14" x14ac:dyDescent="0.25">
      <c r="B17" s="77" t="s">
        <v>8</v>
      </c>
      <c r="C17" s="79">
        <f t="shared" ref="C17:L17" si="2">SUM(C19+C18)</f>
        <v>5024</v>
      </c>
      <c r="D17" s="79">
        <f t="shared" si="2"/>
        <v>7168</v>
      </c>
      <c r="E17" s="79">
        <f t="shared" si="2"/>
        <v>8179</v>
      </c>
      <c r="F17" s="79">
        <f t="shared" si="2"/>
        <v>7139</v>
      </c>
      <c r="G17" s="79">
        <f t="shared" si="2"/>
        <v>4755</v>
      </c>
      <c r="H17" s="79">
        <f t="shared" si="2"/>
        <v>4730</v>
      </c>
      <c r="I17" s="79">
        <f t="shared" si="2"/>
        <v>5694</v>
      </c>
      <c r="J17" s="79">
        <f t="shared" si="2"/>
        <v>5342</v>
      </c>
      <c r="K17" s="79">
        <f t="shared" si="2"/>
        <v>3496</v>
      </c>
      <c r="L17" s="79">
        <f t="shared" si="2"/>
        <v>42</v>
      </c>
      <c r="M17" s="79">
        <f>SUM(M18,M19)</f>
        <v>51569</v>
      </c>
      <c r="N17" s="80">
        <v>1</v>
      </c>
    </row>
    <row r="18" spans="2:14" x14ac:dyDescent="0.25">
      <c r="B18" s="77" t="s">
        <v>9</v>
      </c>
      <c r="C18" s="79">
        <v>3049</v>
      </c>
      <c r="D18" s="79">
        <v>3135</v>
      </c>
      <c r="E18" s="79">
        <v>2978</v>
      </c>
      <c r="F18" s="79">
        <v>2749</v>
      </c>
      <c r="G18" s="79">
        <v>2013</v>
      </c>
      <c r="H18" s="79">
        <v>1544</v>
      </c>
      <c r="I18" s="79">
        <v>2722</v>
      </c>
      <c r="J18" s="79">
        <v>2914</v>
      </c>
      <c r="K18" s="79">
        <v>2938</v>
      </c>
      <c r="L18" s="79">
        <v>42</v>
      </c>
      <c r="M18" s="79">
        <f>SUM(C18:L18)</f>
        <v>24084</v>
      </c>
      <c r="N18" s="80">
        <f>M18/M17</f>
        <v>0.46702476293897499</v>
      </c>
    </row>
    <row r="19" spans="2:14" x14ac:dyDescent="0.25">
      <c r="B19" s="77" t="s">
        <v>10</v>
      </c>
      <c r="C19" s="79">
        <v>1975</v>
      </c>
      <c r="D19" s="79">
        <v>4033</v>
      </c>
      <c r="E19" s="79">
        <v>5201</v>
      </c>
      <c r="F19" s="79">
        <v>4390</v>
      </c>
      <c r="G19" s="79">
        <v>2742</v>
      </c>
      <c r="H19" s="79">
        <v>3186</v>
      </c>
      <c r="I19" s="79">
        <v>2972</v>
      </c>
      <c r="J19" s="79">
        <v>2428</v>
      </c>
      <c r="K19" s="79">
        <v>558</v>
      </c>
      <c r="L19" s="79">
        <v>0</v>
      </c>
      <c r="M19" s="79">
        <f>SUM(C19:L19)</f>
        <v>27485</v>
      </c>
      <c r="N19" s="80">
        <f>M19/M17</f>
        <v>0.53297523706102501</v>
      </c>
    </row>
    <row r="20" spans="2:14" x14ac:dyDescent="0.25"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2"/>
  <sheetViews>
    <sheetView workbookViewId="0">
      <selection activeCell="B4" sqref="B4:F16"/>
    </sheetView>
  </sheetViews>
  <sheetFormatPr baseColWidth="10" defaultRowHeight="15" x14ac:dyDescent="0.25"/>
  <cols>
    <col min="2" max="2" width="37.28515625" bestFit="1" customWidth="1"/>
    <col min="3" max="5" width="15.28515625" bestFit="1" customWidth="1"/>
    <col min="6" max="6" width="17.7109375" bestFit="1" customWidth="1"/>
  </cols>
  <sheetData>
    <row r="2" spans="2:6" ht="17.25" x14ac:dyDescent="0.3">
      <c r="B2" s="48" t="s">
        <v>13</v>
      </c>
      <c r="C2" s="48"/>
      <c r="D2" s="48"/>
      <c r="E2" s="48"/>
      <c r="F2" s="48"/>
    </row>
    <row r="3" spans="2:6" x14ac:dyDescent="0.25">
      <c r="C3" s="47"/>
      <c r="D3" s="47"/>
      <c r="E3" s="47"/>
    </row>
    <row r="4" spans="2:6" x14ac:dyDescent="0.25">
      <c r="B4" s="17" t="s">
        <v>97</v>
      </c>
      <c r="C4" s="17" t="s">
        <v>98</v>
      </c>
      <c r="D4" s="17" t="s">
        <v>99</v>
      </c>
      <c r="E4" s="17" t="s">
        <v>100</v>
      </c>
      <c r="F4" s="17" t="s">
        <v>101</v>
      </c>
    </row>
    <row r="5" spans="2:6" x14ac:dyDescent="0.25">
      <c r="B5" s="18" t="s">
        <v>102</v>
      </c>
      <c r="C5" s="32">
        <v>1725329100</v>
      </c>
      <c r="D5" s="32">
        <v>1391809650</v>
      </c>
      <c r="E5" s="32">
        <v>1256399100</v>
      </c>
      <c r="F5" s="54">
        <v>4373537850</v>
      </c>
    </row>
    <row r="6" spans="2:6" x14ac:dyDescent="0.25">
      <c r="B6" s="18" t="s">
        <v>103</v>
      </c>
      <c r="C6" s="15"/>
      <c r="D6" s="15">
        <v>17035500</v>
      </c>
      <c r="E6" s="15"/>
      <c r="F6" s="16">
        <v>17035500</v>
      </c>
    </row>
    <row r="7" spans="2:6" x14ac:dyDescent="0.25">
      <c r="B7" s="18" t="s">
        <v>104</v>
      </c>
      <c r="C7" s="15"/>
      <c r="D7" s="15">
        <v>75750000</v>
      </c>
      <c r="E7" s="15"/>
      <c r="F7" s="16">
        <v>75750000</v>
      </c>
    </row>
    <row r="8" spans="2:6" x14ac:dyDescent="0.25">
      <c r="B8" s="18" t="s">
        <v>105</v>
      </c>
      <c r="C8" s="16">
        <v>38668200</v>
      </c>
      <c r="D8" s="16">
        <v>37990740</v>
      </c>
      <c r="E8" s="16">
        <v>38129580</v>
      </c>
      <c r="F8" s="16">
        <v>114788520</v>
      </c>
    </row>
    <row r="9" spans="2:6" x14ac:dyDescent="0.25">
      <c r="B9" s="18" t="s">
        <v>106</v>
      </c>
      <c r="C9" s="16">
        <v>476564960</v>
      </c>
      <c r="D9" s="16">
        <v>396899020</v>
      </c>
      <c r="E9" s="16">
        <v>335206350</v>
      </c>
      <c r="F9" s="16">
        <v>1208670330</v>
      </c>
    </row>
    <row r="10" spans="2:6" x14ac:dyDescent="0.25">
      <c r="B10" s="18" t="s">
        <v>107</v>
      </c>
      <c r="C10" s="16">
        <v>273821652</v>
      </c>
      <c r="D10" s="16">
        <v>249254294</v>
      </c>
      <c r="E10" s="16">
        <v>224151318</v>
      </c>
      <c r="F10" s="16">
        <v>747227264</v>
      </c>
    </row>
    <row r="11" spans="2:6" x14ac:dyDescent="0.25">
      <c r="B11" s="18" t="s">
        <v>108</v>
      </c>
      <c r="C11" s="16">
        <v>28146800</v>
      </c>
      <c r="D11" s="16">
        <v>21512000</v>
      </c>
      <c r="E11" s="16">
        <v>21403200</v>
      </c>
      <c r="F11" s="16">
        <v>71062000</v>
      </c>
    </row>
    <row r="12" spans="2:6" x14ac:dyDescent="0.25">
      <c r="B12" s="18" t="s">
        <v>109</v>
      </c>
      <c r="C12" s="39">
        <v>10115500</v>
      </c>
      <c r="D12" s="16">
        <v>9800000</v>
      </c>
      <c r="E12" s="39">
        <v>9792000</v>
      </c>
      <c r="F12" s="16">
        <v>29707500</v>
      </c>
    </row>
    <row r="13" spans="2:6" x14ac:dyDescent="0.25">
      <c r="B13" s="18" t="s">
        <v>110</v>
      </c>
      <c r="C13" s="15">
        <v>1518000</v>
      </c>
      <c r="D13" s="15">
        <v>3106000</v>
      </c>
      <c r="E13" s="15">
        <v>2578000</v>
      </c>
      <c r="F13" s="16">
        <v>7202000</v>
      </c>
    </row>
    <row r="14" spans="2:6" x14ac:dyDescent="0.25">
      <c r="B14" s="19" t="s">
        <v>111</v>
      </c>
      <c r="C14" s="15">
        <v>776000</v>
      </c>
      <c r="D14" s="15">
        <v>393000</v>
      </c>
      <c r="E14" s="15">
        <v>411000</v>
      </c>
      <c r="F14" s="16">
        <v>1580000</v>
      </c>
    </row>
    <row r="15" spans="2:6" x14ac:dyDescent="0.25">
      <c r="B15" s="18" t="s">
        <v>112</v>
      </c>
      <c r="C15" s="16">
        <v>3231296</v>
      </c>
      <c r="D15" s="16">
        <v>3149632</v>
      </c>
      <c r="E15" s="16">
        <v>1882912</v>
      </c>
      <c r="F15" s="16">
        <v>8263840</v>
      </c>
    </row>
    <row r="16" spans="2:6" x14ac:dyDescent="0.25">
      <c r="B16" s="18" t="s">
        <v>12</v>
      </c>
      <c r="C16" s="16">
        <v>2558171508</v>
      </c>
      <c r="D16" s="16">
        <v>2206699836</v>
      </c>
      <c r="E16" s="16">
        <v>1889953460</v>
      </c>
      <c r="F16" s="16">
        <v>6654824804</v>
      </c>
    </row>
    <row r="17" spans="2:6" x14ac:dyDescent="0.25">
      <c r="B17" s="18"/>
      <c r="C17" s="16"/>
      <c r="D17" s="16"/>
      <c r="E17" s="16"/>
      <c r="F17" s="16"/>
    </row>
    <row r="18" spans="2:6" x14ac:dyDescent="0.25">
      <c r="B18" s="18"/>
      <c r="C18" s="16"/>
      <c r="D18" s="16"/>
      <c r="E18" s="16"/>
      <c r="F18" s="16"/>
    </row>
    <row r="19" spans="2:6" x14ac:dyDescent="0.25">
      <c r="B19" s="33"/>
      <c r="C19" s="16"/>
      <c r="D19" s="16"/>
      <c r="E19" s="16"/>
      <c r="F19" s="16"/>
    </row>
    <row r="20" spans="2:6" x14ac:dyDescent="0.25">
      <c r="C20" s="16"/>
      <c r="D20" s="16"/>
      <c r="E20" s="16"/>
      <c r="F20" s="16"/>
    </row>
    <row r="21" spans="2:6" x14ac:dyDescent="0.25">
      <c r="C21" s="16"/>
      <c r="D21" s="16"/>
      <c r="E21" s="16"/>
      <c r="F21" s="16"/>
    </row>
    <row r="22" spans="2:6" x14ac:dyDescent="0.25">
      <c r="C22" s="31"/>
      <c r="D22" s="31"/>
      <c r="E22" s="31"/>
      <c r="F22" s="31"/>
    </row>
  </sheetData>
  <mergeCells count="2">
    <mergeCell ref="C3:E3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12"/>
  <sheetViews>
    <sheetView workbookViewId="0">
      <selection activeCell="C14" sqref="C14"/>
    </sheetView>
  </sheetViews>
  <sheetFormatPr baseColWidth="10" defaultRowHeight="15" x14ac:dyDescent="0.25"/>
  <cols>
    <col min="2" max="2" width="22.28515625" customWidth="1"/>
    <col min="3" max="3" width="39.85546875" customWidth="1"/>
  </cols>
  <sheetData>
    <row r="2" spans="2:3" ht="16.5" x14ac:dyDescent="0.3">
      <c r="B2" s="46" t="s">
        <v>19</v>
      </c>
      <c r="C2" s="46"/>
    </row>
    <row r="3" spans="2:3" ht="16.5" x14ac:dyDescent="0.25">
      <c r="B3" s="10"/>
      <c r="C3" s="10"/>
    </row>
    <row r="4" spans="2:3" ht="16.5" x14ac:dyDescent="0.25">
      <c r="B4" s="10" t="s">
        <v>11</v>
      </c>
      <c r="C4" s="20" t="s">
        <v>118</v>
      </c>
    </row>
    <row r="5" spans="2:3" ht="16.5" x14ac:dyDescent="0.25">
      <c r="B5" s="34" t="s">
        <v>14</v>
      </c>
      <c r="C5" s="35">
        <v>6346470944</v>
      </c>
    </row>
    <row r="6" spans="2:3" ht="16.5" x14ac:dyDescent="0.25">
      <c r="B6" s="34" t="s">
        <v>15</v>
      </c>
      <c r="C6" s="35">
        <v>121990520</v>
      </c>
    </row>
    <row r="7" spans="2:3" ht="16.5" x14ac:dyDescent="0.25">
      <c r="B7" s="34" t="s">
        <v>16</v>
      </c>
      <c r="C7" s="35">
        <v>71062000</v>
      </c>
    </row>
    <row r="8" spans="2:3" ht="16.5" x14ac:dyDescent="0.25">
      <c r="B8" s="34" t="s">
        <v>116</v>
      </c>
      <c r="C8" s="36">
        <v>1580000</v>
      </c>
    </row>
    <row r="9" spans="2:3" ht="16.5" x14ac:dyDescent="0.25">
      <c r="B9" s="34" t="s">
        <v>17</v>
      </c>
      <c r="C9" s="35">
        <v>105457500</v>
      </c>
    </row>
    <row r="10" spans="2:3" ht="16.5" x14ac:dyDescent="0.25">
      <c r="B10" s="34" t="s">
        <v>18</v>
      </c>
      <c r="C10" s="36">
        <v>8263840</v>
      </c>
    </row>
    <row r="11" spans="2:3" ht="16.5" x14ac:dyDescent="0.25">
      <c r="B11" s="34" t="s">
        <v>117</v>
      </c>
      <c r="C11" s="35">
        <v>6654824804</v>
      </c>
    </row>
    <row r="12" spans="2:3" x14ac:dyDescent="0.25">
      <c r="B12" s="27"/>
      <c r="C12" s="37"/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12"/>
  <sheetViews>
    <sheetView workbookViewId="0">
      <selection activeCell="F12" sqref="F12"/>
    </sheetView>
  </sheetViews>
  <sheetFormatPr baseColWidth="10" defaultRowHeight="15" x14ac:dyDescent="0.25"/>
  <cols>
    <col min="2" max="2" width="30.140625" customWidth="1"/>
    <col min="3" max="3" width="21" customWidth="1"/>
  </cols>
  <sheetData>
    <row r="3" spans="2:4" ht="32.25" customHeight="1" x14ac:dyDescent="0.25">
      <c r="B3" s="49" t="s">
        <v>67</v>
      </c>
      <c r="C3" s="49"/>
    </row>
    <row r="4" spans="2:4" x14ac:dyDescent="0.25">
      <c r="B4" s="21"/>
      <c r="C4" s="21"/>
    </row>
    <row r="5" spans="2:4" x14ac:dyDescent="0.25">
      <c r="B5" s="40" t="s">
        <v>20</v>
      </c>
      <c r="C5" s="22" t="s">
        <v>21</v>
      </c>
      <c r="D5" s="38"/>
    </row>
    <row r="6" spans="2:4" x14ac:dyDescent="0.25">
      <c r="B6" s="40" t="s">
        <v>22</v>
      </c>
      <c r="C6" s="22">
        <v>922</v>
      </c>
      <c r="D6" s="38"/>
    </row>
    <row r="7" spans="2:4" x14ac:dyDescent="0.25">
      <c r="B7" s="40" t="s">
        <v>23</v>
      </c>
      <c r="C7" s="23">
        <v>21</v>
      </c>
      <c r="D7" s="38"/>
    </row>
    <row r="8" spans="2:4" x14ac:dyDescent="0.25">
      <c r="B8" s="40" t="s">
        <v>24</v>
      </c>
      <c r="C8" s="23">
        <v>5100</v>
      </c>
      <c r="D8" s="38"/>
    </row>
    <row r="9" spans="2:4" x14ac:dyDescent="0.25">
      <c r="B9" s="40" t="s">
        <v>25</v>
      </c>
      <c r="C9" s="22">
        <v>80</v>
      </c>
      <c r="D9" s="38"/>
    </row>
    <row r="10" spans="2:4" x14ac:dyDescent="0.25">
      <c r="B10" s="40" t="s">
        <v>26</v>
      </c>
      <c r="C10" s="22">
        <v>888</v>
      </c>
      <c r="D10" s="38"/>
    </row>
    <row r="11" spans="2:4" x14ac:dyDescent="0.25">
      <c r="B11" s="40" t="s">
        <v>27</v>
      </c>
      <c r="C11" s="23">
        <v>14</v>
      </c>
      <c r="D11" s="38"/>
    </row>
    <row r="12" spans="2:4" x14ac:dyDescent="0.25">
      <c r="B12" s="27" t="s">
        <v>0</v>
      </c>
      <c r="C12" s="29">
        <f>SUM(C6:C11)</f>
        <v>7025</v>
      </c>
    </row>
  </sheetData>
  <mergeCells count="1"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L25"/>
  <sheetViews>
    <sheetView zoomScale="55" zoomScaleNormal="55" workbookViewId="0">
      <selection activeCell="D23" sqref="D23"/>
    </sheetView>
  </sheetViews>
  <sheetFormatPr baseColWidth="10" defaultRowHeight="15" x14ac:dyDescent="0.25"/>
  <cols>
    <col min="1" max="1" width="19.7109375" customWidth="1"/>
    <col min="2" max="2" width="16.85546875" bestFit="1" customWidth="1"/>
    <col min="3" max="3" width="26.28515625" customWidth="1"/>
    <col min="4" max="4" width="25.42578125" bestFit="1" customWidth="1"/>
    <col min="5" max="5" width="28.140625" customWidth="1"/>
    <col min="6" max="6" width="32.7109375" bestFit="1" customWidth="1"/>
    <col min="7" max="7" width="21.7109375" customWidth="1"/>
    <col min="8" max="8" width="26" bestFit="1" customWidth="1"/>
    <col min="9" max="9" width="23.7109375" customWidth="1"/>
    <col min="10" max="10" width="24.85546875" bestFit="1" customWidth="1"/>
  </cols>
  <sheetData>
    <row r="4" spans="1:11" ht="15.75" customHeight="1" x14ac:dyDescent="0.35">
      <c r="B4" s="50" t="s">
        <v>96</v>
      </c>
      <c r="C4" s="50"/>
      <c r="D4" s="50"/>
      <c r="E4" s="50"/>
      <c r="F4" s="50"/>
      <c r="G4" s="50"/>
      <c r="H4" s="50"/>
      <c r="I4" s="50"/>
    </row>
    <row r="5" spans="1:11" x14ac:dyDescent="0.25">
      <c r="B5" s="24"/>
      <c r="C5" s="51"/>
      <c r="D5" s="51"/>
      <c r="E5" s="51"/>
      <c r="F5" s="24"/>
      <c r="G5" s="24"/>
      <c r="H5" s="24"/>
      <c r="I5" s="24"/>
    </row>
    <row r="6" spans="1:11" x14ac:dyDescent="0.25">
      <c r="A6" s="53" t="s">
        <v>94</v>
      </c>
      <c r="B6" s="53"/>
      <c r="C6" s="53" t="s">
        <v>95</v>
      </c>
      <c r="D6" s="53"/>
      <c r="E6" s="53" t="s">
        <v>28</v>
      </c>
      <c r="F6" s="53"/>
      <c r="G6" s="53" t="s">
        <v>29</v>
      </c>
      <c r="H6" s="53"/>
      <c r="I6" s="53" t="s">
        <v>65</v>
      </c>
      <c r="J6" s="53"/>
      <c r="K6" s="28"/>
    </row>
    <row r="7" spans="1:11" ht="30" x14ac:dyDescent="0.25">
      <c r="A7" s="68" t="s">
        <v>30</v>
      </c>
      <c r="B7" s="68" t="s">
        <v>31</v>
      </c>
      <c r="C7" s="68" t="s">
        <v>30</v>
      </c>
      <c r="D7" s="68" t="s">
        <v>31</v>
      </c>
      <c r="E7" s="68" t="s">
        <v>30</v>
      </c>
      <c r="F7" s="68" t="s">
        <v>31</v>
      </c>
      <c r="G7" s="68" t="s">
        <v>30</v>
      </c>
      <c r="H7" s="68" t="s">
        <v>31</v>
      </c>
      <c r="I7" s="68" t="s">
        <v>30</v>
      </c>
      <c r="J7" s="68" t="s">
        <v>31</v>
      </c>
      <c r="K7" s="25"/>
    </row>
    <row r="8" spans="1:11" x14ac:dyDescent="0.25">
      <c r="A8" s="69" t="s">
        <v>32</v>
      </c>
      <c r="B8" s="70">
        <v>3275</v>
      </c>
      <c r="C8" s="69" t="s">
        <v>33</v>
      </c>
      <c r="D8" s="70">
        <v>8203</v>
      </c>
      <c r="E8" s="69" t="s">
        <v>34</v>
      </c>
      <c r="F8" s="70">
        <v>143931</v>
      </c>
      <c r="G8" s="71" t="s">
        <v>35</v>
      </c>
      <c r="H8" s="70">
        <v>59270</v>
      </c>
      <c r="I8" s="69" t="s">
        <v>32</v>
      </c>
      <c r="J8" s="70">
        <v>45835</v>
      </c>
      <c r="K8" s="25"/>
    </row>
    <row r="9" spans="1:11" x14ac:dyDescent="0.25">
      <c r="A9" s="69" t="s">
        <v>36</v>
      </c>
      <c r="B9" s="70">
        <v>10650</v>
      </c>
      <c r="C9" s="69" t="s">
        <v>37</v>
      </c>
      <c r="D9" s="70">
        <v>7066</v>
      </c>
      <c r="E9" s="69" t="s">
        <v>38</v>
      </c>
      <c r="F9" s="70">
        <v>18105</v>
      </c>
      <c r="G9" s="71" t="s">
        <v>39</v>
      </c>
      <c r="H9" s="70">
        <v>63390</v>
      </c>
      <c r="I9" s="69" t="s">
        <v>36</v>
      </c>
      <c r="J9" s="70">
        <v>10472</v>
      </c>
      <c r="K9" s="25"/>
    </row>
    <row r="10" spans="1:11" x14ac:dyDescent="0.25">
      <c r="A10" s="69" t="s">
        <v>40</v>
      </c>
      <c r="B10" s="70">
        <v>4199</v>
      </c>
      <c r="C10" s="69" t="s">
        <v>41</v>
      </c>
      <c r="D10" s="70">
        <v>3479</v>
      </c>
      <c r="E10" s="69" t="s">
        <v>42</v>
      </c>
      <c r="F10" s="70">
        <v>29163</v>
      </c>
      <c r="G10" s="71" t="s">
        <v>62</v>
      </c>
      <c r="H10" s="70">
        <v>22962</v>
      </c>
      <c r="I10" s="69" t="s">
        <v>40</v>
      </c>
      <c r="J10" s="70">
        <v>36945</v>
      </c>
      <c r="K10" s="25"/>
    </row>
    <row r="11" spans="1:11" x14ac:dyDescent="0.25">
      <c r="A11" s="69" t="s">
        <v>43</v>
      </c>
      <c r="B11" s="70">
        <v>1093</v>
      </c>
      <c r="C11" s="69" t="s">
        <v>44</v>
      </c>
      <c r="D11" s="70">
        <v>25319</v>
      </c>
      <c r="E11" s="69" t="s">
        <v>45</v>
      </c>
      <c r="F11" s="70">
        <v>34573</v>
      </c>
      <c r="G11" s="69" t="s">
        <v>63</v>
      </c>
      <c r="H11" s="70">
        <v>18001</v>
      </c>
      <c r="I11" s="69" t="s">
        <v>33</v>
      </c>
      <c r="J11" s="70">
        <v>5755</v>
      </c>
      <c r="K11" s="25"/>
    </row>
    <row r="12" spans="1:11" x14ac:dyDescent="0.25">
      <c r="A12" s="69" t="s">
        <v>46</v>
      </c>
      <c r="B12" s="70">
        <v>4807</v>
      </c>
      <c r="C12" s="69" t="s">
        <v>47</v>
      </c>
      <c r="D12" s="70">
        <v>21560</v>
      </c>
      <c r="E12" s="69" t="s">
        <v>48</v>
      </c>
      <c r="F12" s="70">
        <v>50209</v>
      </c>
      <c r="G12" s="69" t="s">
        <v>64</v>
      </c>
      <c r="H12" s="70">
        <v>30565</v>
      </c>
      <c r="I12" s="69" t="s">
        <v>37</v>
      </c>
      <c r="J12" s="70">
        <v>5741</v>
      </c>
      <c r="K12" s="25"/>
    </row>
    <row r="13" spans="1:11" x14ac:dyDescent="0.25">
      <c r="A13" s="69" t="s">
        <v>49</v>
      </c>
      <c r="B13" s="70">
        <v>96504</v>
      </c>
      <c r="C13" s="69" t="s">
        <v>50</v>
      </c>
      <c r="D13" s="70">
        <v>34952</v>
      </c>
      <c r="E13" s="69" t="s">
        <v>51</v>
      </c>
      <c r="F13" s="70">
        <v>11905</v>
      </c>
      <c r="G13" s="69" t="s">
        <v>52</v>
      </c>
      <c r="H13" s="70">
        <v>127362</v>
      </c>
      <c r="I13" s="69" t="s">
        <v>41</v>
      </c>
      <c r="J13" s="70">
        <v>32446</v>
      </c>
      <c r="K13" s="25"/>
    </row>
    <row r="14" spans="1:11" x14ac:dyDescent="0.25">
      <c r="A14" s="69"/>
      <c r="B14" s="72"/>
      <c r="C14" s="69" t="s">
        <v>53</v>
      </c>
      <c r="D14" s="70">
        <v>16186</v>
      </c>
      <c r="E14" s="69" t="s">
        <v>54</v>
      </c>
      <c r="F14" s="70">
        <v>28399</v>
      </c>
      <c r="G14" s="69" t="s">
        <v>55</v>
      </c>
      <c r="H14" s="70">
        <v>23669</v>
      </c>
      <c r="I14" s="69" t="s">
        <v>43</v>
      </c>
      <c r="J14" s="70">
        <v>9048</v>
      </c>
      <c r="K14" s="25"/>
    </row>
    <row r="15" spans="1:11" x14ac:dyDescent="0.25">
      <c r="A15" s="69"/>
      <c r="B15" s="70"/>
      <c r="C15" s="69" t="s">
        <v>56</v>
      </c>
      <c r="D15" s="70">
        <v>61977</v>
      </c>
      <c r="E15" s="69" t="s">
        <v>61</v>
      </c>
      <c r="F15" s="70">
        <v>46181</v>
      </c>
      <c r="G15" s="69"/>
      <c r="H15" s="70"/>
      <c r="I15" s="69" t="s">
        <v>44</v>
      </c>
      <c r="J15" s="70">
        <v>6756</v>
      </c>
      <c r="K15" s="25"/>
    </row>
    <row r="16" spans="1:11" x14ac:dyDescent="0.25">
      <c r="A16" s="69"/>
      <c r="B16" s="69"/>
      <c r="C16" s="69" t="s">
        <v>60</v>
      </c>
      <c r="D16" s="70">
        <v>6712</v>
      </c>
      <c r="E16" s="69" t="s">
        <v>58</v>
      </c>
      <c r="F16" s="70">
        <v>19550</v>
      </c>
      <c r="G16" s="69"/>
      <c r="H16" s="70"/>
      <c r="I16" s="69" t="s">
        <v>46</v>
      </c>
      <c r="J16" s="70">
        <v>712</v>
      </c>
      <c r="K16" s="25"/>
    </row>
    <row r="17" spans="1:12" x14ac:dyDescent="0.25">
      <c r="A17" s="69"/>
      <c r="B17" s="69"/>
      <c r="C17" s="69" t="s">
        <v>59</v>
      </c>
      <c r="D17" s="70">
        <v>11222</v>
      </c>
      <c r="E17" s="69"/>
      <c r="F17" s="69"/>
      <c r="G17" s="69"/>
      <c r="H17" s="69"/>
      <c r="I17" s="69" t="s">
        <v>47</v>
      </c>
      <c r="J17" s="70">
        <v>7822</v>
      </c>
      <c r="K17" s="25"/>
    </row>
    <row r="18" spans="1:12" x14ac:dyDescent="0.25">
      <c r="A18" s="69"/>
      <c r="B18" s="69"/>
      <c r="C18" s="69"/>
      <c r="D18" s="69"/>
      <c r="E18" s="69"/>
      <c r="F18" s="69"/>
      <c r="G18" s="69"/>
      <c r="H18" s="69"/>
      <c r="I18" s="69" t="s">
        <v>50</v>
      </c>
      <c r="J18" s="70">
        <v>8765</v>
      </c>
      <c r="K18" s="25"/>
    </row>
    <row r="19" spans="1:12" x14ac:dyDescent="0.25">
      <c r="A19" s="69"/>
      <c r="B19" s="69"/>
      <c r="C19" s="69"/>
      <c r="D19" s="69"/>
      <c r="E19" s="69"/>
      <c r="F19" s="69"/>
      <c r="G19" s="69"/>
      <c r="H19" s="69"/>
      <c r="I19" s="69" t="s">
        <v>53</v>
      </c>
      <c r="J19" s="70">
        <v>5657</v>
      </c>
      <c r="K19" s="25"/>
    </row>
    <row r="20" spans="1:12" x14ac:dyDescent="0.25">
      <c r="A20" s="69"/>
      <c r="B20" s="69"/>
      <c r="C20" s="69"/>
      <c r="D20" s="69"/>
      <c r="E20" s="69"/>
      <c r="F20" s="69"/>
      <c r="G20" s="69"/>
      <c r="H20" s="69"/>
      <c r="I20" s="69" t="s">
        <v>56</v>
      </c>
      <c r="J20" s="70">
        <v>93929</v>
      </c>
      <c r="K20" s="25"/>
    </row>
    <row r="21" spans="1:12" x14ac:dyDescent="0.25">
      <c r="A21" s="69"/>
      <c r="B21" s="69"/>
      <c r="C21" s="69"/>
      <c r="D21" s="69"/>
      <c r="E21" s="69"/>
      <c r="F21" s="69"/>
      <c r="G21" s="69"/>
      <c r="H21" s="69"/>
      <c r="I21" s="69" t="s">
        <v>59</v>
      </c>
      <c r="J21" s="70">
        <v>54901</v>
      </c>
      <c r="K21" s="25"/>
    </row>
    <row r="22" spans="1:12" x14ac:dyDescent="0.25">
      <c r="A22" s="69"/>
      <c r="B22" s="69"/>
      <c r="C22" s="69"/>
      <c r="D22" s="69"/>
      <c r="E22" s="69"/>
      <c r="F22" s="69"/>
      <c r="G22" s="69"/>
      <c r="H22" s="69"/>
      <c r="I22" s="69" t="s">
        <v>57</v>
      </c>
      <c r="J22" s="70">
        <v>3694</v>
      </c>
      <c r="K22" s="25"/>
    </row>
    <row r="23" spans="1:12" x14ac:dyDescent="0.25">
      <c r="A23" s="69"/>
      <c r="B23" s="70"/>
      <c r="C23" s="69"/>
      <c r="D23" s="69"/>
      <c r="E23" s="69"/>
      <c r="F23" s="69"/>
      <c r="G23" s="69"/>
      <c r="H23" s="69"/>
      <c r="I23" s="69" t="s">
        <v>49</v>
      </c>
      <c r="J23" s="70">
        <v>179948</v>
      </c>
      <c r="K23" s="25"/>
      <c r="L23" s="41"/>
    </row>
    <row r="24" spans="1:12" x14ac:dyDescent="0.25">
      <c r="A24" s="68" t="s">
        <v>0</v>
      </c>
      <c r="B24" s="73">
        <f>SUM(B8:B23)</f>
        <v>120528</v>
      </c>
      <c r="C24" s="68" t="s">
        <v>0</v>
      </c>
      <c r="D24" s="73">
        <f>SUM(D8:D23)</f>
        <v>196676</v>
      </c>
      <c r="E24" s="68" t="s">
        <v>0</v>
      </c>
      <c r="F24" s="73">
        <f>SUM(F8:F23)</f>
        <v>382016</v>
      </c>
      <c r="G24" s="68" t="s">
        <v>0</v>
      </c>
      <c r="H24" s="73">
        <f>SUM(H8:H23)</f>
        <v>345219</v>
      </c>
      <c r="I24" s="68" t="s">
        <v>0</v>
      </c>
      <c r="J24" s="73">
        <f>SUM(J8:J23)</f>
        <v>508426</v>
      </c>
    </row>
    <row r="25" spans="1:12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</row>
  </sheetData>
  <mergeCells count="7">
    <mergeCell ref="B4:I4"/>
    <mergeCell ref="C5:E5"/>
    <mergeCell ref="A6:B6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25"/>
  <sheetViews>
    <sheetView zoomScale="55" zoomScaleNormal="55" workbookViewId="0">
      <selection activeCell="D27" sqref="D27"/>
    </sheetView>
  </sheetViews>
  <sheetFormatPr baseColWidth="10" defaultRowHeight="15" x14ac:dyDescent="0.25"/>
  <cols>
    <col min="2" max="2" width="10.85546875" customWidth="1"/>
    <col min="3" max="3" width="68.7109375" customWidth="1"/>
    <col min="4" max="4" width="46.42578125" customWidth="1"/>
    <col min="5" max="5" width="19.5703125" customWidth="1"/>
    <col min="6" max="6" width="15.7109375" bestFit="1" customWidth="1"/>
  </cols>
  <sheetData>
    <row r="2" spans="2:9" ht="24" x14ac:dyDescent="0.25">
      <c r="C2" s="52" t="s">
        <v>76</v>
      </c>
      <c r="D2" s="52"/>
      <c r="E2" s="52"/>
      <c r="F2" s="52"/>
    </row>
    <row r="4" spans="2:9" ht="15.75" customHeight="1" x14ac:dyDescent="0.25">
      <c r="B4" s="55" t="s">
        <v>72</v>
      </c>
      <c r="C4" s="56"/>
      <c r="D4" s="56"/>
      <c r="E4" s="55" t="s">
        <v>73</v>
      </c>
      <c r="F4" s="55" t="s">
        <v>74</v>
      </c>
      <c r="G4" s="55" t="s">
        <v>119</v>
      </c>
      <c r="H4" s="55"/>
      <c r="I4" s="55"/>
    </row>
    <row r="5" spans="2:9" ht="15.75" customHeight="1" x14ac:dyDescent="0.25">
      <c r="B5" s="55"/>
      <c r="C5" s="56"/>
      <c r="D5" s="56"/>
      <c r="E5" s="55"/>
      <c r="F5" s="55"/>
      <c r="G5" s="55" t="s">
        <v>120</v>
      </c>
      <c r="H5" s="55"/>
      <c r="I5" s="55"/>
    </row>
    <row r="6" spans="2:9" ht="15" customHeight="1" x14ac:dyDescent="0.25">
      <c r="B6" s="55"/>
      <c r="C6" s="55" t="s">
        <v>121</v>
      </c>
      <c r="D6" s="55"/>
      <c r="E6" s="55"/>
      <c r="F6" s="55"/>
      <c r="G6" s="55" t="s">
        <v>122</v>
      </c>
      <c r="H6" s="57"/>
      <c r="I6" s="57"/>
    </row>
    <row r="7" spans="2:9" ht="33.75" customHeight="1" x14ac:dyDescent="0.25">
      <c r="B7" s="55"/>
      <c r="C7" s="55"/>
      <c r="D7" s="55"/>
      <c r="E7" s="55"/>
      <c r="F7" s="55"/>
      <c r="G7" s="55"/>
      <c r="H7" s="58" t="s">
        <v>123</v>
      </c>
      <c r="I7" s="58" t="s">
        <v>124</v>
      </c>
    </row>
    <row r="8" spans="2:9" ht="30" x14ac:dyDescent="0.25">
      <c r="B8" s="57" t="s">
        <v>125</v>
      </c>
      <c r="C8" s="56" t="s">
        <v>126</v>
      </c>
      <c r="D8" s="56"/>
      <c r="E8" s="59" t="s">
        <v>127</v>
      </c>
      <c r="F8" s="60" t="s">
        <v>128</v>
      </c>
      <c r="G8" s="57"/>
      <c r="H8" s="58">
        <v>85</v>
      </c>
      <c r="I8" s="57">
        <v>85</v>
      </c>
    </row>
    <row r="9" spans="2:9" ht="29.25" customHeight="1" x14ac:dyDescent="0.25">
      <c r="B9" s="56" t="s">
        <v>125</v>
      </c>
      <c r="C9" s="56" t="s">
        <v>129</v>
      </c>
      <c r="D9" s="56"/>
      <c r="E9" s="61" t="s">
        <v>130</v>
      </c>
      <c r="F9" s="61" t="s">
        <v>128</v>
      </c>
      <c r="G9" s="56"/>
      <c r="H9" s="56">
        <v>268</v>
      </c>
      <c r="I9" s="56">
        <v>268</v>
      </c>
    </row>
    <row r="10" spans="2:9" x14ac:dyDescent="0.25">
      <c r="B10" s="56"/>
      <c r="C10" s="56"/>
      <c r="D10" s="56"/>
      <c r="E10" s="61"/>
      <c r="F10" s="61"/>
      <c r="G10" s="56"/>
      <c r="H10" s="56"/>
      <c r="I10" s="56"/>
    </row>
    <row r="11" spans="2:9" ht="44.25" customHeight="1" x14ac:dyDescent="0.25">
      <c r="B11" s="56" t="s">
        <v>131</v>
      </c>
      <c r="C11" s="56" t="s">
        <v>126</v>
      </c>
      <c r="D11" s="56"/>
      <c r="E11" s="56" t="s">
        <v>132</v>
      </c>
      <c r="F11" s="61" t="s">
        <v>133</v>
      </c>
      <c r="G11" s="62">
        <v>212693</v>
      </c>
      <c r="H11" s="56">
        <v>0</v>
      </c>
      <c r="I11" s="62">
        <v>212693</v>
      </c>
    </row>
    <row r="12" spans="2:9" ht="40.5" customHeight="1" x14ac:dyDescent="0.25">
      <c r="B12" s="56"/>
      <c r="C12" s="56"/>
      <c r="D12" s="56"/>
      <c r="E12" s="56"/>
      <c r="F12" s="61"/>
      <c r="G12" s="62"/>
      <c r="H12" s="56"/>
      <c r="I12" s="62"/>
    </row>
    <row r="13" spans="2:9" ht="0.75" customHeight="1" x14ac:dyDescent="0.25">
      <c r="B13" s="56"/>
      <c r="C13" s="56"/>
      <c r="D13" s="56"/>
      <c r="E13" s="56"/>
      <c r="F13" s="61"/>
      <c r="G13" s="62"/>
      <c r="H13" s="56"/>
      <c r="I13" s="62"/>
    </row>
    <row r="14" spans="2:9" ht="15" hidden="1" customHeight="1" thickBot="1" x14ac:dyDescent="0.25">
      <c r="B14" s="56"/>
      <c r="C14" s="56"/>
      <c r="D14" s="56"/>
      <c r="E14" s="56"/>
      <c r="F14" s="61"/>
      <c r="G14" s="62"/>
      <c r="H14" s="56"/>
      <c r="I14" s="62"/>
    </row>
    <row r="15" spans="2:9" hidden="1" x14ac:dyDescent="0.25">
      <c r="B15" s="56"/>
      <c r="C15" s="56"/>
      <c r="D15" s="56"/>
      <c r="E15" s="56"/>
      <c r="F15" s="61"/>
      <c r="G15" s="62"/>
      <c r="H15" s="56"/>
      <c r="I15" s="62"/>
    </row>
    <row r="16" spans="2:9" hidden="1" x14ac:dyDescent="0.25">
      <c r="B16" s="56"/>
      <c r="C16" s="56"/>
      <c r="D16" s="56"/>
      <c r="E16" s="56"/>
      <c r="F16" s="61"/>
      <c r="G16" s="62"/>
      <c r="H16" s="56"/>
      <c r="I16" s="62"/>
    </row>
    <row r="17" spans="2:9" ht="144" customHeight="1" x14ac:dyDescent="0.25">
      <c r="B17" s="56" t="s">
        <v>134</v>
      </c>
      <c r="C17" s="56" t="s">
        <v>126</v>
      </c>
      <c r="D17" s="56"/>
      <c r="E17" s="56" t="s">
        <v>135</v>
      </c>
      <c r="F17" s="61" t="s">
        <v>133</v>
      </c>
      <c r="G17" s="62">
        <v>11908</v>
      </c>
      <c r="H17" s="56">
        <v>0</v>
      </c>
      <c r="I17" s="62">
        <v>11908</v>
      </c>
    </row>
    <row r="18" spans="2:9" hidden="1" x14ac:dyDescent="0.25">
      <c r="B18" s="56"/>
      <c r="C18" s="56"/>
      <c r="D18" s="56"/>
      <c r="E18" s="56"/>
      <c r="F18" s="61"/>
      <c r="G18" s="62"/>
      <c r="H18" s="56"/>
      <c r="I18" s="62"/>
    </row>
    <row r="19" spans="2:9" hidden="1" x14ac:dyDescent="0.25">
      <c r="B19" s="56"/>
      <c r="C19" s="56"/>
      <c r="D19" s="56"/>
      <c r="E19" s="56"/>
      <c r="F19" s="61"/>
      <c r="G19" s="62"/>
      <c r="H19" s="56"/>
      <c r="I19" s="62"/>
    </row>
    <row r="20" spans="2:9" hidden="1" x14ac:dyDescent="0.25">
      <c r="B20" s="56"/>
      <c r="C20" s="56"/>
      <c r="D20" s="56"/>
      <c r="E20" s="56"/>
      <c r="F20" s="61"/>
      <c r="G20" s="62"/>
      <c r="H20" s="56"/>
      <c r="I20" s="62"/>
    </row>
    <row r="21" spans="2:9" hidden="1" x14ac:dyDescent="0.25">
      <c r="B21" s="56"/>
      <c r="C21" s="56"/>
      <c r="D21" s="56"/>
      <c r="E21" s="56"/>
      <c r="F21" s="61"/>
      <c r="G21" s="62"/>
      <c r="H21" s="56"/>
      <c r="I21" s="62"/>
    </row>
    <row r="22" spans="2:9" hidden="1" x14ac:dyDescent="0.25">
      <c r="B22" s="56"/>
      <c r="C22" s="56"/>
      <c r="D22" s="56"/>
      <c r="E22" s="56"/>
      <c r="F22" s="61"/>
      <c r="G22" s="62"/>
      <c r="H22" s="56"/>
      <c r="I22" s="62"/>
    </row>
    <row r="23" spans="2:9" hidden="1" x14ac:dyDescent="0.25">
      <c r="B23" s="56"/>
      <c r="C23" s="56"/>
      <c r="D23" s="56"/>
      <c r="E23" s="56"/>
      <c r="F23" s="61"/>
      <c r="G23" s="62"/>
      <c r="H23" s="56"/>
      <c r="I23" s="62"/>
    </row>
    <row r="24" spans="2:9" ht="36.75" customHeight="1" x14ac:dyDescent="0.25">
      <c r="B24" s="63"/>
      <c r="C24" s="63"/>
      <c r="D24" s="63"/>
      <c r="E24" s="63"/>
      <c r="F24" s="64"/>
      <c r="G24" s="65">
        <v>224601</v>
      </c>
      <c r="H24" s="66">
        <v>353</v>
      </c>
      <c r="I24" s="67">
        <v>224954</v>
      </c>
    </row>
    <row r="25" spans="2:9" hidden="1" x14ac:dyDescent="0.25">
      <c r="B25" s="63"/>
      <c r="C25" s="63"/>
      <c r="D25" s="66" t="s">
        <v>75</v>
      </c>
      <c r="E25" s="66"/>
      <c r="F25" s="64"/>
      <c r="G25" s="65"/>
      <c r="H25" s="66"/>
      <c r="I25" s="67"/>
    </row>
  </sheetData>
  <mergeCells count="38">
    <mergeCell ref="H24:H25"/>
    <mergeCell ref="I24:I25"/>
    <mergeCell ref="B4:B7"/>
    <mergeCell ref="C4:D5"/>
    <mergeCell ref="E4:E7"/>
    <mergeCell ref="F4:F7"/>
    <mergeCell ref="C11:D16"/>
    <mergeCell ref="C9:D10"/>
    <mergeCell ref="C17:D23"/>
    <mergeCell ref="H11:H16"/>
    <mergeCell ref="B24:C25"/>
    <mergeCell ref="D24:E24"/>
    <mergeCell ref="D25:E25"/>
    <mergeCell ref="F24:F25"/>
    <mergeCell ref="G24:G25"/>
    <mergeCell ref="E17:E23"/>
    <mergeCell ref="F17:F23"/>
    <mergeCell ref="G17:G23"/>
    <mergeCell ref="H17:H23"/>
    <mergeCell ref="I17:I23"/>
    <mergeCell ref="B17:B23"/>
    <mergeCell ref="G9:G10"/>
    <mergeCell ref="H9:H10"/>
    <mergeCell ref="I9:I10"/>
    <mergeCell ref="B11:B16"/>
    <mergeCell ref="E11:E16"/>
    <mergeCell ref="F11:F16"/>
    <mergeCell ref="G11:G16"/>
    <mergeCell ref="I11:I16"/>
    <mergeCell ref="B9:B10"/>
    <mergeCell ref="E9:E10"/>
    <mergeCell ref="F9:F10"/>
    <mergeCell ref="G4:I4"/>
    <mergeCell ref="G5:I5"/>
    <mergeCell ref="C6:D7"/>
    <mergeCell ref="G6:G7"/>
    <mergeCell ref="C8:D8"/>
    <mergeCell ref="C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12"/>
  <sheetViews>
    <sheetView workbookViewId="0">
      <selection activeCell="B18" sqref="B18"/>
    </sheetView>
  </sheetViews>
  <sheetFormatPr baseColWidth="10" defaultRowHeight="15" x14ac:dyDescent="0.25"/>
  <cols>
    <col min="2" max="2" width="36.42578125" bestFit="1" customWidth="1"/>
    <col min="3" max="3" width="22.85546875" customWidth="1"/>
    <col min="4" max="4" width="11.5703125" customWidth="1"/>
    <col min="5" max="5" width="14" customWidth="1"/>
  </cols>
  <sheetData>
    <row r="4" spans="2:5" ht="18" x14ac:dyDescent="0.25">
      <c r="B4" s="42" t="s">
        <v>68</v>
      </c>
    </row>
    <row r="7" spans="2:5" ht="39.75" customHeight="1" x14ac:dyDescent="0.25">
      <c r="B7" t="s">
        <v>71</v>
      </c>
      <c r="C7" s="44" t="s">
        <v>136</v>
      </c>
      <c r="D7" s="44"/>
      <c r="E7" s="44"/>
    </row>
    <row r="8" spans="2:5" x14ac:dyDescent="0.25">
      <c r="C8" s="26" t="s">
        <v>69</v>
      </c>
      <c r="D8" t="s">
        <v>70</v>
      </c>
      <c r="E8" t="s">
        <v>137</v>
      </c>
    </row>
    <row r="9" spans="2:5" x14ac:dyDescent="0.25">
      <c r="B9" t="s">
        <v>138</v>
      </c>
      <c r="C9" s="26">
        <v>1262</v>
      </c>
      <c r="D9" s="43">
        <v>1767</v>
      </c>
      <c r="E9" s="43">
        <v>4098</v>
      </c>
    </row>
    <row r="10" spans="2:5" x14ac:dyDescent="0.25">
      <c r="B10" t="s">
        <v>139</v>
      </c>
      <c r="C10" s="26">
        <v>1253</v>
      </c>
      <c r="D10" s="43">
        <v>1931</v>
      </c>
      <c r="E10" s="43">
        <v>4891</v>
      </c>
    </row>
    <row r="11" spans="2:5" x14ac:dyDescent="0.25">
      <c r="B11" t="s">
        <v>115</v>
      </c>
      <c r="C11" s="26">
        <v>1226</v>
      </c>
      <c r="D11" s="43">
        <v>2769</v>
      </c>
      <c r="E11" s="43">
        <v>9487</v>
      </c>
    </row>
    <row r="12" spans="2:5" x14ac:dyDescent="0.25">
      <c r="B12" t="s">
        <v>0</v>
      </c>
      <c r="C12" s="26">
        <v>3741</v>
      </c>
      <c r="D12" s="43">
        <v>6467</v>
      </c>
      <c r="E12" s="43">
        <v>18476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Subsidios por género</vt:lpstr>
      <vt:lpstr>Cant. de subsidios x BTH</vt:lpstr>
      <vt:lpstr>Llamadas por mes</vt:lpstr>
      <vt:lpstr>Acumulados por subsidios</vt:lpstr>
      <vt:lpstr>Montos por programas</vt:lpstr>
      <vt:lpstr>Comercios activos</vt:lpstr>
      <vt:lpstr>Tarjetas activas por banco</vt:lpstr>
      <vt:lpstr>Operativos</vt:lpstr>
      <vt:lpstr>Tarjetas reemplazadas</vt:lpstr>
      <vt:lpstr>Operativos!_Hlk139881307</vt:lpstr>
      <vt:lpstr>'Acumulados por subsidios'!_Hlk148348821</vt:lpstr>
      <vt:lpstr>'Montos por programas'!_Hlk68604273</vt:lpstr>
      <vt:lpstr>Operativos!_Toc140222686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Sanchez Sosa</dc:creator>
  <cp:lastModifiedBy>Jeffrey Araujo Martinez</cp:lastModifiedBy>
  <dcterms:created xsi:type="dcterms:W3CDTF">2023-04-13T18:32:45Z</dcterms:created>
  <dcterms:modified xsi:type="dcterms:W3CDTF">2023-10-19T19:04:16Z</dcterms:modified>
</cp:coreProperties>
</file>